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한도계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  <font>
      <b val="1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000D9488"/>
      </patternFill>
    </fill>
    <fill>
      <patternFill patternType="solid">
        <fgColor rgb="00FEF9C3"/>
      </patternFill>
    </fill>
    <fill>
      <patternFill patternType="solid">
        <fgColor rgb="00E2E8F0"/>
      </patternFill>
    </fill>
    <fill>
      <patternFill patternType="solid">
        <fgColor rgb="00BBF7D0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center" vertical="center"/>
    </xf>
    <xf numFmtId="9" fontId="0" fillId="3" borderId="1" applyAlignment="1" pivotButton="0" quotePrefix="0" xfId="0">
      <alignment horizontal="center" vertical="center"/>
    </xf>
    <xf numFmtId="2" fontId="0" fillId="3" borderId="1" applyAlignment="1" pivotButton="0" quotePrefix="0" xfId="0">
      <alignment horizontal="center" vertical="center"/>
    </xf>
    <xf numFmtId="164" fontId="0" fillId="4" borderId="1" applyAlignment="1" pivotButton="0" quotePrefix="0" xfId="0">
      <alignment horizontal="center" vertical="center"/>
    </xf>
    <xf numFmtId="10" fontId="0" fillId="3" borderId="1" applyAlignment="1" pivotButton="0" quotePrefix="0" xfId="0">
      <alignment horizontal="center" vertical="center"/>
    </xf>
    <xf numFmtId="10" fontId="0" fillId="4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2" fontId="0" fillId="4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1" customWidth="1" min="2" max="2"/>
    <col width="10" customWidth="1" min="3" max="3"/>
    <col width="12" customWidth="1" min="4" max="4"/>
    <col width="14" customWidth="1" min="5" max="5"/>
    <col width="12" customWidth="1" min="6" max="6"/>
    <col width="10" customWidth="1" min="7" max="7"/>
    <col width="12" customWidth="1" min="8" max="8"/>
    <col width="14" customWidth="1" min="9" max="9"/>
    <col width="14" customWidth="1" min="10" max="10"/>
    <col width="14" customWidth="1" min="11" max="11"/>
    <col width="16" customWidth="1" min="12" max="12"/>
    <col width="16" customWidth="1" min="13" max="13"/>
    <col width="16" customWidth="1" min="14" max="14"/>
    <col width="12" customWidth="1" min="15" max="15"/>
    <col width="16" customWidth="1" min="16" max="16"/>
    <col width="16" customWidth="1" min="17" max="17"/>
  </cols>
  <sheetData>
    <row r="1">
      <c r="A1" s="1" t="inlineStr">
        <is>
          <t>주택담보대출 한도 계산 예시 (LTV 한도·방공제·가격별 상한·DSR 한도 중 가장 작은 값)</t>
        </is>
      </c>
    </row>
    <row r="2">
      <c r="A2" s="2" t="inlineStr">
        <is>
          <t>노란 칸은 입력값(바꿔 볼 수 있음), 회색·초록 칸은 수식. 금액 단위는 억원. 은행권 DSR 40%, 다른 대출 없음, 30년 원리금균등 상환, 대출금리 연 4.0%, 무주택자 기준.</t>
        </is>
      </c>
    </row>
    <row r="4" ht="48" customHeight="1">
      <c r="A4" s="3" t="inlineStr">
        <is>
          <t>상황</t>
        </is>
      </c>
      <c r="B4" s="3" t="inlineStr">
        <is>
          <t>시가(억원)</t>
        </is>
      </c>
      <c r="C4" s="3" t="inlineStr">
        <is>
          <t>LTV 비율</t>
        </is>
      </c>
      <c r="D4" s="3" t="inlineStr">
        <is>
          <t>방공제(억원)</t>
        </is>
      </c>
      <c r="E4" s="3" t="inlineStr">
        <is>
          <t>가격별 상한(억원)</t>
        </is>
      </c>
      <c r="F4" s="3" t="inlineStr">
        <is>
          <t>연소득(억원)</t>
        </is>
      </c>
      <c r="G4" s="3" t="inlineStr">
        <is>
          <t>DSR 비율</t>
        </is>
      </c>
      <c r="H4" s="3" t="inlineStr">
        <is>
          <t>대출금리(연)</t>
        </is>
      </c>
      <c r="I4" s="3" t="inlineStr">
        <is>
          <t>스트레스 금리(연)</t>
        </is>
      </c>
      <c r="J4" s="3" t="inlineStr">
        <is>
          <t>스트레스 적용비율</t>
        </is>
      </c>
      <c r="K4" s="3" t="inlineStr">
        <is>
          <t>DSR 계산 금리(연)</t>
        </is>
      </c>
      <c r="L4" s="3" t="inlineStr">
        <is>
          <t>월 상환 가능액(억원)</t>
        </is>
      </c>
      <c r="M4" s="3" t="inlineStr">
        <is>
          <t>LTV 한도(MCI 가입)</t>
        </is>
      </c>
      <c r="N4" s="3" t="inlineStr">
        <is>
          <t>LTV 한도(MCI 미가입)</t>
        </is>
      </c>
      <c r="O4" s="3" t="inlineStr">
        <is>
          <t>DSR 한도</t>
        </is>
      </c>
      <c r="P4" s="3" t="inlineStr">
        <is>
          <t>최종 한도(MCI 가입)</t>
        </is>
      </c>
      <c r="Q4" s="3" t="inlineStr">
        <is>
          <t>최종 한도(MCI 미가입)</t>
        </is>
      </c>
    </row>
    <row r="5" ht="36" customHeight="1">
      <c r="A5" s="4" t="inlineStr">
        <is>
          <t>① 서울 시가 10억 아파트, 연소득 7천만원, 변동형</t>
        </is>
      </c>
      <c r="B5" s="5" t="n">
        <v>10</v>
      </c>
      <c r="C5" s="6" t="n">
        <v>0.4</v>
      </c>
      <c r="D5" s="7" t="n">
        <v>0.55</v>
      </c>
      <c r="E5" s="8">
        <f>IF(B5&lt;=15,6,IF(B5&lt;=25,4,2))</f>
        <v/>
      </c>
      <c r="F5" s="7" t="n">
        <v>0.7</v>
      </c>
      <c r="G5" s="6" t="n">
        <v>0.4</v>
      </c>
      <c r="H5" s="9" t="n">
        <v>0.04</v>
      </c>
      <c r="I5" s="9" t="n">
        <v>0.03</v>
      </c>
      <c r="J5" s="6" t="n">
        <v>1</v>
      </c>
      <c r="K5" s="10">
        <f>H5+I5*J5</f>
        <v/>
      </c>
      <c r="L5" s="11">
        <f>F5*G5/12</f>
        <v/>
      </c>
      <c r="M5" s="12">
        <f>B5*C5</f>
        <v/>
      </c>
      <c r="N5" s="12">
        <f>M5-D5</f>
        <v/>
      </c>
      <c r="O5" s="12">
        <f>PV(K5/12,360,-L5)</f>
        <v/>
      </c>
      <c r="P5" s="13">
        <f>MIN(M5,E5,O5)</f>
        <v/>
      </c>
      <c r="Q5" s="13">
        <f>MIN(N5,E5,O5)</f>
        <v/>
      </c>
    </row>
    <row r="6" ht="36" customHeight="1">
      <c r="A6" s="4" t="inlineStr">
        <is>
          <t>② ①과 같고 생애최초(LTV 70%), 주기형(5년)</t>
        </is>
      </c>
      <c r="B6" s="5" t="n">
        <v>10</v>
      </c>
      <c r="C6" s="6" t="n">
        <v>0.7</v>
      </c>
      <c r="D6" s="7" t="n">
        <v>0.55</v>
      </c>
      <c r="E6" s="8">
        <f>IF(B6&lt;=15,6,IF(B6&lt;=25,4,2))</f>
        <v/>
      </c>
      <c r="F6" s="7" t="n">
        <v>0.7</v>
      </c>
      <c r="G6" s="6" t="n">
        <v>0.4</v>
      </c>
      <c r="H6" s="9" t="n">
        <v>0.04</v>
      </c>
      <c r="I6" s="9" t="n">
        <v>0.03</v>
      </c>
      <c r="J6" s="6" t="n">
        <v>0.4</v>
      </c>
      <c r="K6" s="10">
        <f>H6+I6*J6</f>
        <v/>
      </c>
      <c r="L6" s="11">
        <f>F6*G6/12</f>
        <v/>
      </c>
      <c r="M6" s="12">
        <f>B6*C6</f>
        <v/>
      </c>
      <c r="N6" s="12">
        <f>M6-D6</f>
        <v/>
      </c>
      <c r="O6" s="12">
        <f>PV(K6/12,360,-L6)</f>
        <v/>
      </c>
      <c r="P6" s="13">
        <f>MIN(M6,E6,O6)</f>
        <v/>
      </c>
      <c r="Q6" s="13">
        <f>MIN(N6,E6,O6)</f>
        <v/>
      </c>
    </row>
    <row r="7" ht="36" customHeight="1">
      <c r="A7" s="4" t="inlineStr">
        <is>
          <t>③ 부산 시가 5억 아파트, 연소득 5천만원, 변동형 (비규제 지방)</t>
        </is>
      </c>
      <c r="B7" s="5" t="n">
        <v>5</v>
      </c>
      <c r="C7" s="6" t="n">
        <v>0.7</v>
      </c>
      <c r="D7" s="7" t="n">
        <v>0.28</v>
      </c>
      <c r="E7" s="5" t="inlineStr">
        <is>
          <t>없음</t>
        </is>
      </c>
      <c r="F7" s="7" t="n">
        <v>0.5</v>
      </c>
      <c r="G7" s="6" t="n">
        <v>0.4</v>
      </c>
      <c r="H7" s="9" t="n">
        <v>0.04</v>
      </c>
      <c r="I7" s="9" t="n">
        <v>0.0075</v>
      </c>
      <c r="J7" s="6" t="n">
        <v>1</v>
      </c>
      <c r="K7" s="10">
        <f>H7+I7*J7</f>
        <v/>
      </c>
      <c r="L7" s="11">
        <f>F7*G7/12</f>
        <v/>
      </c>
      <c r="M7" s="12">
        <f>B7*C7</f>
        <v/>
      </c>
      <c r="N7" s="12">
        <f>M7-D7</f>
        <v/>
      </c>
      <c r="O7" s="12">
        <f>PV(K7/12,360,-L7)</f>
        <v/>
      </c>
      <c r="P7" s="13">
        <f>MIN(M7,E7,O7)</f>
        <v/>
      </c>
      <c r="Q7" s="13">
        <f>MIN(N7,E7,O7)</f>
        <v/>
      </c>
    </row>
    <row r="8" ht="36" customHeight="1">
      <c r="A8" s="4" t="inlineStr">
        <is>
          <t>④ 서울 시가 15억 아파트, 연소득 1.2억원, 주기형(5년)</t>
        </is>
      </c>
      <c r="B8" s="5" t="n">
        <v>15</v>
      </c>
      <c r="C8" s="6" t="n">
        <v>0.4</v>
      </c>
      <c r="D8" s="7" t="n">
        <v>0.55</v>
      </c>
      <c r="E8" s="8">
        <f>IF(B8&lt;=15,6,IF(B8&lt;=25,4,2))</f>
        <v/>
      </c>
      <c r="F8" s="7" t="n">
        <v>1.2</v>
      </c>
      <c r="G8" s="6" t="n">
        <v>0.4</v>
      </c>
      <c r="H8" s="9" t="n">
        <v>0.04</v>
      </c>
      <c r="I8" s="9" t="n">
        <v>0.03</v>
      </c>
      <c r="J8" s="6" t="n">
        <v>0.4</v>
      </c>
      <c r="K8" s="10">
        <f>H8+I8*J8</f>
        <v/>
      </c>
      <c r="L8" s="11">
        <f>F8*G8/12</f>
        <v/>
      </c>
      <c r="M8" s="12">
        <f>B8*C8</f>
        <v/>
      </c>
      <c r="N8" s="12">
        <f>M8-D8</f>
        <v/>
      </c>
      <c r="O8" s="12">
        <f>PV(K8/12,360,-L8)</f>
        <v/>
      </c>
      <c r="P8" s="13">
        <f>MIN(M8,E8,O8)</f>
        <v/>
      </c>
      <c r="Q8" s="13">
        <f>MIN(N8,E8,O8)</f>
        <v/>
      </c>
    </row>
    <row r="9" ht="36" customHeight="1">
      <c r="A9" s="4" t="inlineStr">
        <is>
          <t>⑤ ④와 같고 시가만 15억5천만원</t>
        </is>
      </c>
      <c r="B9" s="5" t="n">
        <v>15.5</v>
      </c>
      <c r="C9" s="6" t="n">
        <v>0.4</v>
      </c>
      <c r="D9" s="7" t="n">
        <v>0.55</v>
      </c>
      <c r="E9" s="8">
        <f>IF(B9&lt;=15,6,IF(B9&lt;=25,4,2))</f>
        <v/>
      </c>
      <c r="F9" s="7" t="n">
        <v>1.2</v>
      </c>
      <c r="G9" s="6" t="n">
        <v>0.4</v>
      </c>
      <c r="H9" s="9" t="n">
        <v>0.04</v>
      </c>
      <c r="I9" s="9" t="n">
        <v>0.03</v>
      </c>
      <c r="J9" s="6" t="n">
        <v>0.4</v>
      </c>
      <c r="K9" s="10">
        <f>H9+I9*J9</f>
        <v/>
      </c>
      <c r="L9" s="11">
        <f>F9*G9/12</f>
        <v/>
      </c>
      <c r="M9" s="12">
        <f>B9*C9</f>
        <v/>
      </c>
      <c r="N9" s="12">
        <f>M9-D9</f>
        <v/>
      </c>
      <c r="O9" s="12">
        <f>PV(K9/12,360,-L9)</f>
        <v/>
      </c>
      <c r="P9" s="13">
        <f>MIN(M9,E9,O9)</f>
        <v/>
      </c>
      <c r="Q9" s="13">
        <f>MIN(N9,E9,O9)</f>
        <v/>
      </c>
    </row>
    <row r="12">
      <c r="A12" s="14" t="inlineStr">
        <is>
          <t>계산 방법</t>
        </is>
      </c>
    </row>
    <row r="13">
      <c r="A13" s="2" t="inlineStr">
        <is>
          <t>1. LTV 한도 = 시가 × LTV 비율. MCI·MCG 가입이 안 되면 방공제(서울 0.55억, 광역시 0.28억)를 뺀다.</t>
        </is>
      </c>
    </row>
    <row r="14">
      <c r="A14" s="2" t="inlineStr">
        <is>
          <t>2. 가격별 상한: 수도권·규제지역은 시가 15억원 이하 6억원, 15억원 초과~25억원 이하 4억원, 25억원 초과 2억원. 지방 비규제지역은 없음.</t>
        </is>
      </c>
    </row>
    <row r="15">
      <c r="A15" s="2" t="inlineStr">
        <is>
          <t>3. DSR 한도 = 연소득 × DSR 비율 ÷ 12 를 월 상환 가능액으로 보고, (대출금리 + 스트레스 금리 × 적용비율)로 30년 원리금균등 상환한다고 보아 거꾸로 계산한 원금(PV 함수).</t>
        </is>
      </c>
    </row>
    <row r="16">
      <c r="A16" s="2" t="inlineStr">
        <is>
          <t>4. 최종 한도 = LTV 한도·가격별 상한·DSR 한도 중 가장 작은 값.</t>
        </is>
      </c>
    </row>
    <row r="17">
      <c r="A17" s="2" t="inlineStr">
        <is>
          <t>5. 스트레스 금리: 수도권·규제지역 3.0%, 지방 0.75%(2026년 12월 31일까지). 적용비율: 변동형 100%, 혼합형(5년) 80%, 주기형(5년) 40%(수도권 기준).</t>
        </is>
      </c>
    </row>
    <row r="18">
      <c r="A18" s="2" t="inlineStr">
        <is>
          <t>6. 본문 표의 ④·⑤는 MCI 가입 기준이므로 최종 한도(MCI 가입) 열의 값입니다. ①은 두 열이 본문의 MCI 미가입 3.45, 가입 3.51과 같습니다.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2026-10-19T05:24:50Z</dcterms:created>
  <dcterms:modified xmlns:dcterms="http://purl.org/dc/terms/" xmlns:xsi="http://www.w3.org/2001/XMLSchema-instance" xsi:type="dcterms:W3CDTF">2026-10-19T05:24:50Z</dcterms:modified>
</cp:coreProperties>
</file>